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ina/Downloads/"/>
    </mc:Choice>
  </mc:AlternateContent>
  <xr:revisionPtr revIDLastSave="0" documentId="13_ncr:1_{7673C9DF-A8BC-AA4A-9EDC-B491A2083349}" xr6:coauthVersionLast="47" xr6:coauthVersionMax="47" xr10:uidLastSave="{00000000-0000-0000-0000-000000000000}"/>
  <bookViews>
    <workbookView xWindow="0" yWindow="740" windowWidth="29400" windowHeight="16680" xr2:uid="{56F023FE-AE9B-4ADB-9C19-E9C848F63122}"/>
  </bookViews>
  <sheets>
    <sheet name="Abrechnung Kurse" sheetId="2" r:id="rId1"/>
    <sheet name="Quittung TN" sheetId="3" r:id="rId2"/>
    <sheet name="Teilnehmerbeiträge" sheetId="4" r:id="rId3"/>
    <sheet name="Kursdauer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2" i="2" l="1"/>
  <c r="F9" i="2"/>
  <c r="F8" i="2"/>
  <c r="F7" i="2"/>
  <c r="D168" i="3"/>
  <c r="D131" i="3"/>
  <c r="D94" i="3"/>
  <c r="D57" i="3"/>
  <c r="D20" i="3"/>
  <c r="E183" i="3"/>
  <c r="B173" i="3"/>
  <c r="A168" i="3"/>
  <c r="E146" i="3"/>
  <c r="B136" i="3"/>
  <c r="A131" i="3"/>
  <c r="E109" i="3"/>
  <c r="B99" i="3"/>
  <c r="A94" i="3"/>
  <c r="E72" i="3"/>
  <c r="B62" i="3"/>
  <c r="A57" i="3"/>
  <c r="B5" i="2"/>
  <c r="E11" i="2" s="1"/>
  <c r="J11" i="2" s="1"/>
  <c r="F3" i="4" a="1"/>
  <c r="E18" i="2" s="1"/>
  <c r="E10" i="2" l="1"/>
  <c r="J10" i="2" s="1"/>
  <c r="E7" i="2"/>
  <c r="J7" i="2" s="1"/>
  <c r="E9" i="2"/>
  <c r="J9" i="2" s="1"/>
  <c r="E8" i="2"/>
  <c r="J8" i="2" s="1"/>
  <c r="E19" i="2"/>
  <c r="E60" i="3" s="1"/>
  <c r="F3" i="4"/>
  <c r="E23" i="3" s="1"/>
  <c r="E23" i="2"/>
  <c r="E22" i="2"/>
  <c r="E171" i="3" s="1"/>
  <c r="E20" i="2"/>
  <c r="E97" i="3" s="1"/>
  <c r="E21" i="2"/>
  <c r="E134" i="3" s="1"/>
  <c r="E25" i="2" l="1"/>
  <c r="A20" i="3"/>
  <c r="E35" i="3"/>
  <c r="B25" i="3"/>
  <c r="J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<sst xmlns="http://schemas.openxmlformats.org/spreadsheetml/2006/main" count="191" uniqueCount="94">
  <si>
    <t>Kurs</t>
  </si>
  <si>
    <t>Kursdatum</t>
  </si>
  <si>
    <t>xx.xx.xxxx</t>
  </si>
  <si>
    <t>Externe:r Prüfungsexpert:in</t>
  </si>
  <si>
    <t>Kursleiter:in</t>
  </si>
  <si>
    <t>Hauptkursleiter:in (max. 1 Person)</t>
  </si>
  <si>
    <t>Lohn in CHF</t>
  </si>
  <si>
    <t>Fahrspesen in CHF</t>
  </si>
  <si>
    <t>Total km (gemäss Google Maps)</t>
  </si>
  <si>
    <t>Hilfskursleiter:in</t>
  </si>
  <si>
    <t>…</t>
  </si>
  <si>
    <t>Total Anzahl Teilnehmende</t>
  </si>
  <si>
    <t>Total Entschädigung</t>
  </si>
  <si>
    <t>Fahrspesen (Start und Zielort angeben)</t>
  </si>
  <si>
    <t>Abrechnung Kurse - SLRG Hinwil</t>
  </si>
  <si>
    <t>x</t>
  </si>
  <si>
    <t>Hauptkursleiter:in</t>
  </si>
  <si>
    <t>Die Anzahl Stunden pro Kurs gelten gemäss den Einschätzungen der SLRG Schweiz.</t>
  </si>
  <si>
    <t xml:space="preserve">Schweizerische Lebensrettungs-Gesellschaft SLRG </t>
  </si>
  <si>
    <t>Société Suisse de Sauvetage SSS</t>
  </si>
  <si>
    <t>Società Svizzera di Salvataggio SSS</t>
  </si>
  <si>
    <t>Societad Svizra da Salvament SSS</t>
  </si>
  <si>
    <t>Eine Partnerorganisation des Schweizerischen Roten Kreuzes SRK</t>
  </si>
  <si>
    <t>SEKTION Hinwil</t>
  </si>
  <si>
    <t>8340 Hinwil</t>
  </si>
  <si>
    <t>Sektionskonto</t>
  </si>
  <si>
    <t>ZKB 0404.196</t>
  </si>
  <si>
    <t>Jugendgruppe</t>
  </si>
  <si>
    <t>ZKB 0404.226</t>
  </si>
  <si>
    <t>Ort, Datum</t>
  </si>
  <si>
    <t>Brevet Plus Pool</t>
  </si>
  <si>
    <t>vom</t>
  </si>
  <si>
    <t xml:space="preserve">am </t>
  </si>
  <si>
    <t>Datum</t>
  </si>
  <si>
    <t>Unterschrift</t>
  </si>
  <si>
    <t>Brevet Basis Pool</t>
  </si>
  <si>
    <t>Modul See</t>
  </si>
  <si>
    <t>WK Modul See</t>
  </si>
  <si>
    <t>Jugendbrevet</t>
  </si>
  <si>
    <t>Modul Fluss</t>
  </si>
  <si>
    <t>WK Modul Fluss</t>
  </si>
  <si>
    <t>Ort,</t>
  </si>
  <si>
    <t xml:space="preserve">Hiermit bestätige ich, den Erhalt des Kursbeitrages von </t>
  </si>
  <si>
    <t>von</t>
  </si>
  <si>
    <t>Quittung Einzahlung Teilnehmerbeitrag</t>
  </si>
  <si>
    <t>Teilnehmerbeitrag (intern) in CHF</t>
  </si>
  <si>
    <t>Teilnehmerbeitrag (extern) in CHF</t>
  </si>
  <si>
    <t>WK Pool</t>
  </si>
  <si>
    <t>Total Einnahmen Teilnehmerbeiträge</t>
  </si>
  <si>
    <t>Intern</t>
  </si>
  <si>
    <t>Extern</t>
  </si>
  <si>
    <t>Beitrag in CHF</t>
  </si>
  <si>
    <t>Name 1</t>
  </si>
  <si>
    <t>Vorname 1</t>
  </si>
  <si>
    <t>Name 2</t>
  </si>
  <si>
    <t>Name 3</t>
  </si>
  <si>
    <t>Name 4</t>
  </si>
  <si>
    <t>Name 5</t>
  </si>
  <si>
    <t>Vorname 2</t>
  </si>
  <si>
    <t>Vorname 3</t>
  </si>
  <si>
    <t>Vorname 4</t>
  </si>
  <si>
    <t>Vorname 5</t>
  </si>
  <si>
    <t>Name Hauptkursleiter</t>
  </si>
  <si>
    <t>Vorname Hauptkursleiter</t>
  </si>
  <si>
    <t>Name Kursleiter 1</t>
  </si>
  <si>
    <t>Vorname Kursleiter 1</t>
  </si>
  <si>
    <t>Name Kursleiter 2</t>
  </si>
  <si>
    <t>Vorname Kursleiter 2</t>
  </si>
  <si>
    <t>Name Hilfskursleiter 1</t>
  </si>
  <si>
    <t>Vorname Hilfskursleiter 1</t>
  </si>
  <si>
    <t>Name Hilfskursleiter 2</t>
  </si>
  <si>
    <t>Vorname Hilfskursleiter 2</t>
  </si>
  <si>
    <t>Name externe:r Prüfungsexpert:in</t>
  </si>
  <si>
    <t>Vorname externe:r Prüfungsexpert:in</t>
  </si>
  <si>
    <t>Name Kursteilnehmende</t>
  </si>
  <si>
    <t>Vorname Kursteilnehmende</t>
  </si>
  <si>
    <t>Kursdauer in Stunden, gemäss SLRG Schweiz</t>
  </si>
  <si>
    <t>Modul BLS-AED</t>
  </si>
  <si>
    <t>Stand März 2023</t>
  </si>
  <si>
    <t>WK BLS-AED</t>
  </si>
  <si>
    <t>Extern/ Intern</t>
  </si>
  <si>
    <t>Kursteilnehmende</t>
  </si>
  <si>
    <t>Bitte nicht verändern !</t>
  </si>
  <si>
    <r>
      <t xml:space="preserve">Kursdauer </t>
    </r>
    <r>
      <rPr>
        <sz val="10"/>
        <color theme="1"/>
        <rFont val="Calibri Light"/>
        <family val="2"/>
        <scheme val="major"/>
      </rPr>
      <t>(Angabe in Stunden, gemäss SLRG Schweiz)</t>
    </r>
  </si>
  <si>
    <t>Kontoangaben/ IBAN</t>
  </si>
  <si>
    <t>Vorbereitungspauschale bzw. Verantwortungsbonus in CHF</t>
  </si>
  <si>
    <t>CHF 30 pauschal + Fahrspesen</t>
  </si>
  <si>
    <t>CHF 15 / h + Verantwortungsbonus bis CHF 30</t>
  </si>
  <si>
    <t>CHF 20 / h  + CHF 50 pauschal (bei Freiwassermodul CHF 75 pauschal)</t>
  </si>
  <si>
    <t>CHF 20 / h + CHF 50 pauschal (bei Freiwassermodul CHF 75 pauschal)</t>
  </si>
  <si>
    <t xml:space="preserve">Gemäss Entscheid GV vom 17.03.2023 gilt Folgendes: </t>
  </si>
  <si>
    <t>Berechnung Fahrspesen (für Expert:in)</t>
  </si>
  <si>
    <t>CHF 0.75 pro km (Angabe Start und Ziel, km Anzahl gemäss Google Maps)</t>
  </si>
  <si>
    <t>Pauschale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</si>
</sst>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;[Red]&quot;CHF&quot;\ \-#,##0"/>
  </numFmts>
  <fonts count="28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20"/>
      <color theme="1"/>
      <name val="Calibri Light"/>
      <family val="2"/>
      <scheme val="major"/>
    </font>
    <font>
      <sz val="8"/>
      <name val="Calibri"/>
      <family val="2"/>
      <scheme val="minor"/>
    </font>
    <font>
      <sz val="10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b/>
      <i/>
      <sz val="10"/>
      <color rgb="FFC00000"/>
      <name val="Calibri Light"/>
      <family val="2"/>
      <scheme val="major"/>
    </font>
    <font>
      <b/>
      <sz val="10"/>
      <color rgb="FFC00000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sz val="12"/>
      <color theme="1"/>
      <name val="Avant Garde"/>
    </font>
    <font>
      <sz val="9"/>
      <color rgb="FF000000"/>
      <name val="Avant Garde"/>
    </font>
    <font>
      <sz val="9"/>
      <color theme="1"/>
      <name val="Avant Garde"/>
    </font>
    <font>
      <sz val="10"/>
      <color theme="1"/>
      <name val="Avant Garde"/>
    </font>
    <font>
      <b/>
      <sz val="12"/>
      <color theme="1"/>
      <name val="Avant Garde"/>
    </font>
    <font>
      <sz val="8"/>
      <color theme="1"/>
      <name val="Avant Garde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Calibri Light"/>
      <family val="2"/>
      <scheme val="major"/>
    </font>
    <font>
      <sz val="11"/>
      <name val="Calibri"/>
      <family val="2"/>
      <scheme val="minor"/>
    </font>
    <font>
      <b/>
      <i/>
      <sz val="11"/>
      <color rgb="FFC00000"/>
      <name val="Calibri (Textkörper)"/>
    </font>
    <font>
      <b/>
      <i/>
      <sz val="10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 Light"/>
      <family val="2"/>
      <scheme val="major"/>
    </font>
    <font>
      <b/>
      <sz val="10"/>
      <color theme="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theme="0" tint="-0.14999847407452621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3" fillId="0" borderId="0" xfId="0" applyFont="1"/>
    <xf numFmtId="0" fontId="5" fillId="2" borderId="0" xfId="0" applyFont="1" applyFill="1"/>
    <xf numFmtId="0" fontId="8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19" fillId="0" borderId="0" xfId="0" applyFont="1"/>
    <xf numFmtId="0" fontId="20" fillId="0" borderId="0" xfId="0" applyFont="1"/>
    <xf numFmtId="0" fontId="21" fillId="2" borderId="0" xfId="0" applyFont="1" applyFill="1"/>
    <xf numFmtId="0" fontId="0" fillId="0" borderId="3" xfId="0" applyBorder="1"/>
    <xf numFmtId="0" fontId="0" fillId="0" borderId="4" xfId="0" applyBorder="1"/>
    <xf numFmtId="0" fontId="14" fillId="0" borderId="5" xfId="0" applyFont="1" applyBorder="1" applyAlignment="1">
      <alignment vertical="center"/>
    </xf>
    <xf numFmtId="0" fontId="0" fillId="0" borderId="6" xfId="0" applyBorder="1"/>
    <xf numFmtId="0" fontId="15" fillId="0" borderId="5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5" xfId="0" applyFont="1" applyBorder="1"/>
    <xf numFmtId="0" fontId="17" fillId="0" borderId="0" xfId="0" applyFont="1"/>
    <xf numFmtId="0" fontId="0" fillId="0" borderId="5" xfId="0" applyBorder="1"/>
    <xf numFmtId="0" fontId="18" fillId="0" borderId="0" xfId="0" applyFont="1" applyAlignment="1">
      <alignment horizontal="right"/>
    </xf>
    <xf numFmtId="0" fontId="18" fillId="0" borderId="6" xfId="0" applyFont="1" applyBorder="1"/>
    <xf numFmtId="0" fontId="20" fillId="0" borderId="6" xfId="0" applyFont="1" applyBorder="1"/>
    <xf numFmtId="0" fontId="19" fillId="0" borderId="0" xfId="0" applyFont="1" applyAlignment="1">
      <alignment horizontal="left"/>
    </xf>
    <xf numFmtId="0" fontId="19" fillId="0" borderId="6" xfId="0" applyFont="1" applyBorder="1"/>
    <xf numFmtId="0" fontId="22" fillId="0" borderId="0" xfId="0" applyFont="1"/>
    <xf numFmtId="0" fontId="18" fillId="0" borderId="0" xfId="0" applyFont="1"/>
    <xf numFmtId="0" fontId="18" fillId="0" borderId="5" xfId="0" applyFont="1" applyBorder="1"/>
    <xf numFmtId="0" fontId="0" fillId="0" borderId="0" xfId="0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13" fillId="0" borderId="5" xfId="0" applyFont="1" applyBorder="1" applyAlignment="1">
      <alignment vertical="center"/>
    </xf>
    <xf numFmtId="0" fontId="0" fillId="2" borderId="0" xfId="0" applyFill="1"/>
    <xf numFmtId="0" fontId="0" fillId="0" borderId="0" xfId="0" applyAlignment="1">
      <alignment wrapText="1"/>
    </xf>
    <xf numFmtId="0" fontId="5" fillId="0" borderId="10" xfId="0" applyFont="1" applyBorder="1" applyAlignment="1">
      <alignment wrapText="1"/>
    </xf>
    <xf numFmtId="0" fontId="0" fillId="0" borderId="11" xfId="0" applyBorder="1"/>
    <xf numFmtId="0" fontId="23" fillId="0" borderId="0" xfId="0" applyFont="1"/>
    <xf numFmtId="0" fontId="24" fillId="0" borderId="0" xfId="0" applyFont="1"/>
    <xf numFmtId="0" fontId="26" fillId="0" borderId="0" xfId="0" applyFont="1"/>
    <xf numFmtId="0" fontId="24" fillId="0" borderId="12" xfId="0" applyFont="1" applyBorder="1" applyAlignment="1">
      <alignment wrapText="1"/>
    </xf>
    <xf numFmtId="0" fontId="25" fillId="0" borderId="12" xfId="0" applyFont="1" applyBorder="1"/>
    <xf numFmtId="0" fontId="9" fillId="0" borderId="12" xfId="0" applyFont="1" applyBorder="1" applyAlignment="1">
      <alignment wrapText="1"/>
    </xf>
    <xf numFmtId="0" fontId="26" fillId="0" borderId="12" xfId="0" applyFont="1" applyBorder="1" applyAlignment="1">
      <alignment wrapText="1"/>
    </xf>
    <xf numFmtId="0" fontId="5" fillId="2" borderId="12" xfId="0" applyFont="1" applyFill="1" applyBorder="1"/>
    <xf numFmtId="0" fontId="5" fillId="0" borderId="12" xfId="0" applyFont="1" applyBorder="1"/>
    <xf numFmtId="0" fontId="5" fillId="2" borderId="12" xfId="0" applyFont="1" applyFill="1" applyBorder="1" applyAlignment="1">
      <alignment wrapText="1"/>
    </xf>
    <xf numFmtId="0" fontId="10" fillId="0" borderId="12" xfId="0" applyFont="1" applyBorder="1"/>
    <xf numFmtId="0" fontId="1" fillId="2" borderId="12" xfId="0" applyFont="1" applyFill="1" applyBorder="1"/>
    <xf numFmtId="0" fontId="19" fillId="0" borderId="5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20" fillId="0" borderId="5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5" fillId="0" borderId="0" xfId="0" applyFont="1" applyBorder="1" applyAlignment="1">
      <alignment wrapText="1"/>
    </xf>
    <xf numFmtId="0" fontId="26" fillId="0" borderId="12" xfId="0" applyFont="1" applyFill="1" applyBorder="1" applyAlignment="1">
      <alignment wrapText="1"/>
    </xf>
    <xf numFmtId="0" fontId="24" fillId="0" borderId="12" xfId="0" applyFont="1" applyFill="1" applyBorder="1" applyAlignment="1">
      <alignment wrapText="1"/>
    </xf>
    <xf numFmtId="0" fontId="26" fillId="0" borderId="0" xfId="0" applyFont="1" applyFill="1"/>
    <xf numFmtId="0" fontId="1" fillId="0" borderId="12" xfId="0" applyFont="1" applyFill="1" applyBorder="1"/>
    <xf numFmtId="0" fontId="5" fillId="0" borderId="12" xfId="0" applyFont="1" applyFill="1" applyBorder="1" applyAlignment="1">
      <alignment wrapText="1"/>
    </xf>
    <xf numFmtId="0" fontId="5" fillId="0" borderId="12" xfId="0" applyFont="1" applyFill="1" applyBorder="1"/>
    <xf numFmtId="0" fontId="1" fillId="0" borderId="0" xfId="0" applyFont="1" applyFill="1"/>
    <xf numFmtId="0" fontId="5" fillId="3" borderId="12" xfId="0" applyFont="1" applyFill="1" applyBorder="1"/>
    <xf numFmtId="0" fontId="5" fillId="0" borderId="0" xfId="0" applyFont="1" applyFill="1"/>
    <xf numFmtId="0" fontId="7" fillId="0" borderId="2" xfId="0" applyFont="1" applyBorder="1"/>
    <xf numFmtId="0" fontId="5" fillId="0" borderId="3" xfId="0" applyFont="1" applyBorder="1"/>
    <xf numFmtId="0" fontId="11" fillId="0" borderId="5" xfId="0" applyFont="1" applyBorder="1"/>
    <xf numFmtId="0" fontId="5" fillId="0" borderId="0" xfId="0" applyFont="1" applyBorder="1"/>
    <xf numFmtId="0" fontId="7" fillId="0" borderId="5" xfId="0" applyFont="1" applyBorder="1"/>
    <xf numFmtId="164" fontId="5" fillId="0" borderId="0" xfId="0" applyNumberFormat="1" applyFont="1" applyBorder="1"/>
    <xf numFmtId="0" fontId="8" fillId="0" borderId="5" xfId="0" applyFont="1" applyBorder="1"/>
    <xf numFmtId="0" fontId="1" fillId="0" borderId="0" xfId="0" applyFont="1" applyBorder="1"/>
    <xf numFmtId="0" fontId="2" fillId="0" borderId="7" xfId="0" applyFont="1" applyBorder="1"/>
    <xf numFmtId="0" fontId="1" fillId="0" borderId="8" xfId="0" applyFont="1" applyBorder="1"/>
    <xf numFmtId="0" fontId="27" fillId="4" borderId="5" xfId="0" applyFont="1" applyFill="1" applyBorder="1"/>
    <xf numFmtId="0" fontId="27" fillId="0" borderId="5" xfId="0" applyFont="1" applyFill="1" applyBorder="1"/>
    <xf numFmtId="0" fontId="5" fillId="0" borderId="0" xfId="0" applyFont="1" applyFill="1" applyBorder="1" applyAlignment="1"/>
    <xf numFmtId="0" fontId="0" fillId="0" borderId="6" xfId="0" applyFont="1" applyBorder="1"/>
    <xf numFmtId="0" fontId="7" fillId="0" borderId="5" xfId="0" applyFont="1" applyFill="1" applyBorder="1"/>
  </cellXfs>
  <cellStyles count="1">
    <cellStyle name="Standard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border outline="0">
        <top style="medium">
          <color theme="0" tint="-0.149998474074526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border outline="0">
        <bottom style="medium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89648</xdr:colOff>
      <xdr:row>0</xdr:row>
      <xdr:rowOff>37354</xdr:rowOff>
    </xdr:from>
    <xdr:to>
      <xdr:col>9</xdr:col>
      <xdr:colOff>933824</xdr:colOff>
      <xdr:row>3</xdr:row>
      <xdr:rowOff>179295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BDD1E50-CCEC-448B-A2D7-EA7020ACC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177" y="37354"/>
          <a:ext cx="844176" cy="84417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321623</xdr:colOff>
      <xdr:row>33</xdr:row>
      <xdr:rowOff>16493</xdr:rowOff>
    </xdr:from>
    <xdr:to>
      <xdr:col>9</xdr:col>
      <xdr:colOff>943923</xdr:colOff>
      <xdr:row>38</xdr:row>
      <xdr:rowOff>10473</xdr:rowOff>
    </xdr:to>
    <xdr:pic>
      <xdr:nvPicPr>
        <xdr:cNvPr id="3" name="Bild 3" descr="SLRG_Logo_2012_small">
          <a:extLst>
            <a:ext uri="{FF2B5EF4-FFF2-40B4-BE49-F238E27FC236}">
              <a16:creationId xmlns:a16="http://schemas.microsoft.com/office/drawing/2014/main" id="{19D93D2D-DADD-4136-AC60-DEB53820F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4091" y="6605649"/>
          <a:ext cx="622300" cy="958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1139825</xdr:colOff>
      <xdr:row>1</xdr:row>
      <xdr:rowOff>22225</xdr:rowOff>
    </xdr:from>
    <xdr:to>
      <xdr:col>5</xdr:col>
      <xdr:colOff>555625</xdr:colOff>
      <xdr:row>6</xdr:row>
      <xdr:rowOff>60325</xdr:rowOff>
    </xdr:to>
    <xdr:pic>
      <xdr:nvPicPr>
        <xdr:cNvPr id="5" name="Bild 3" descr="SLRG_Logo_2012_small">
          <a:extLst>
            <a:ext uri="{FF2B5EF4-FFF2-40B4-BE49-F238E27FC236}">
              <a16:creationId xmlns:a16="http://schemas.microsoft.com/office/drawing/2014/main" id="{97E27C68-DAAB-41F3-FC92-C1BAEEB36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0450" y="212725"/>
          <a:ext cx="622300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1139825</xdr:colOff>
      <xdr:row>38</xdr:row>
      <xdr:rowOff>22225</xdr:rowOff>
    </xdr:from>
    <xdr:to>
      <xdr:col>5</xdr:col>
      <xdr:colOff>555625</xdr:colOff>
      <xdr:row>43</xdr:row>
      <xdr:rowOff>60325</xdr:rowOff>
    </xdr:to>
    <xdr:pic>
      <xdr:nvPicPr>
        <xdr:cNvPr id="2" name="Bild 3" descr="SLRG_Logo_2012_small">
          <a:extLst>
            <a:ext uri="{FF2B5EF4-FFF2-40B4-BE49-F238E27FC236}">
              <a16:creationId xmlns:a16="http://schemas.microsoft.com/office/drawing/2014/main" id="{B32FFBD5-692A-8945-A9A9-38DE8B5B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001" y="216460"/>
          <a:ext cx="730624" cy="10092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1139825</xdr:colOff>
      <xdr:row>75</xdr:row>
      <xdr:rowOff>22225</xdr:rowOff>
    </xdr:from>
    <xdr:to>
      <xdr:col>5</xdr:col>
      <xdr:colOff>555625</xdr:colOff>
      <xdr:row>80</xdr:row>
      <xdr:rowOff>60325</xdr:rowOff>
    </xdr:to>
    <xdr:pic>
      <xdr:nvPicPr>
        <xdr:cNvPr id="3" name="Bild 3" descr="SLRG_Logo_2012_small">
          <a:extLst>
            <a:ext uri="{FF2B5EF4-FFF2-40B4-BE49-F238E27FC236}">
              <a16:creationId xmlns:a16="http://schemas.microsoft.com/office/drawing/2014/main" id="{B09903F5-41D0-FF49-A847-CC7FD2F2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001" y="216460"/>
          <a:ext cx="730624" cy="10092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1139825</xdr:colOff>
      <xdr:row>112</xdr:row>
      <xdr:rowOff>22225</xdr:rowOff>
    </xdr:from>
    <xdr:to>
      <xdr:col>5</xdr:col>
      <xdr:colOff>555625</xdr:colOff>
      <xdr:row>117</xdr:row>
      <xdr:rowOff>60325</xdr:rowOff>
    </xdr:to>
    <xdr:pic>
      <xdr:nvPicPr>
        <xdr:cNvPr id="4" name="Bild 3" descr="SLRG_Logo_2012_small">
          <a:extLst>
            <a:ext uri="{FF2B5EF4-FFF2-40B4-BE49-F238E27FC236}">
              <a16:creationId xmlns:a16="http://schemas.microsoft.com/office/drawing/2014/main" id="{11D15661-E1CA-0A42-B896-C97F50AA7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001" y="216460"/>
          <a:ext cx="730624" cy="10092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1139825</xdr:colOff>
      <xdr:row>149</xdr:row>
      <xdr:rowOff>22225</xdr:rowOff>
    </xdr:from>
    <xdr:to>
      <xdr:col>5</xdr:col>
      <xdr:colOff>555625</xdr:colOff>
      <xdr:row>154</xdr:row>
      <xdr:rowOff>60325</xdr:rowOff>
    </xdr:to>
    <xdr:pic>
      <xdr:nvPicPr>
        <xdr:cNvPr id="6" name="Bild 3" descr="SLRG_Logo_2012_small">
          <a:extLst>
            <a:ext uri="{FF2B5EF4-FFF2-40B4-BE49-F238E27FC236}">
              <a16:creationId xmlns:a16="http://schemas.microsoft.com/office/drawing/2014/main" id="{D859F072-BAD4-E248-A3A1-6D896FD16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001" y="22344343"/>
          <a:ext cx="730624" cy="10092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E1FB57-F8CC-894D-9DEE-6ECB6018E7E5}" name="Tabelle6" displayName="Tabelle6" ref="B17:D23" totalsRowShown="0" headerRowDxfId="13" dataDxfId="12">
  <autoFilter ref="B17:D23" xr:uid="{E6E1FB57-F8CC-894D-9DEE-6ECB6018E7E5}"/>
  <tableColumns count="3">
    <tableColumn id="1" xr3:uid="{415A074F-D68C-784C-865B-E49377F4F772}" name="Name Kursteilnehmende" dataDxfId="11"/>
    <tableColumn id="2" xr3:uid="{082437A8-EBC5-694A-8205-8F1CD7D87B98}" name="Vorname Kursteilnehmende" dataDxfId="10"/>
    <tableColumn id="3" xr3:uid="{5555054A-4519-1443-B720-8CDD36FAC83B}" name="Extern/ Intern" dataDxfId="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318474F-59B5-8A49-8577-6E2E1A7DCF02}" name="Tabelle10" displayName="Tabelle10" ref="E17:E23" totalsRowShown="0" headerRowDxfId="8" dataDxfId="6" headerRowBorderDxfId="7" tableBorderDxfId="5">
  <autoFilter ref="E17:E23" xr:uid="{C318474F-59B5-8A49-8577-6E2E1A7DCF02}"/>
  <tableColumns count="1">
    <tableColumn id="1" xr3:uid="{4ADEE95D-5B12-124C-B515-E807F279F63E}" name="Beitrag in CHF" dataDxfId="4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91B3DFB-DCE3-47B2-B44A-4BCC8CEEB6AB}" name="Tabelle13" displayName="Tabelle13" ref="A2:C12" totalsRowShown="0" headerRowDxfId="3">
  <autoFilter ref="A2:C12" xr:uid="{291B3DFB-DCE3-47B2-B44A-4BCC8CEEB6AB}"/>
  <tableColumns count="3">
    <tableColumn id="1" xr3:uid="{8EE89B3F-733D-46C1-AF6A-7FD6032FD3E4}" name="Kurs" dataDxfId="2"/>
    <tableColumn id="2" xr3:uid="{8439882D-B69C-4F18-8B4D-8C48F9706DD2}" name="Teilnehmerbeitrag (intern) in CHF" dataDxfId="1"/>
    <tableColumn id="3" xr3:uid="{9C0CBCEE-215C-4AC7-AB81-434D7B2892AE}" name="Teilnehmerbeitrag (extern) in CHF" dataDxfId="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E5C156-4030-8C42-805E-ECF3E1114569}" name="Tabelle9" displayName="Tabelle9" ref="A3:C13" totalsRowShown="0">
  <autoFilter ref="A3:C13" xr:uid="{5DE5C156-4030-8C42-805E-ECF3E1114569}"/>
  <tableColumns count="3">
    <tableColumn id="1" xr3:uid="{764BB468-80B6-F94D-8738-825A82B658E6}" name="Kurs"/>
    <tableColumn id="2" xr3:uid="{14C61DC1-0C98-8846-AAC9-FFD9490D2FCD}" name="Kursdauer in Stunden, gemäss SLRG Schweiz"/>
    <tableColumn id="3" xr3:uid="{7D3E0F29-67B8-A143-86D9-A960F9C5AF98}" name="Pauschale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717F6-BF21-4678-986D-04CB54F03A7D}">
  <dimension ref="A1:N43"/>
  <sheetViews>
    <sheetView tabSelected="1" zoomScale="75" zoomScaleNormal="85" workbookViewId="0">
      <selection activeCell="F26" sqref="F26"/>
    </sheetView>
  </sheetViews>
  <sheetFormatPr baseColWidth="10" defaultColWidth="10.83203125" defaultRowHeight="15"/>
  <cols>
    <col min="1" max="1" width="29.6640625" style="2" customWidth="1"/>
    <col min="2" max="2" width="28.33203125" style="1" customWidth="1"/>
    <col min="3" max="3" width="26.6640625" customWidth="1"/>
    <col min="4" max="4" width="19" style="1" customWidth="1"/>
    <col min="5" max="7" width="25.6640625" style="1" customWidth="1"/>
    <col min="8" max="8" width="13.83203125" style="1" customWidth="1"/>
    <col min="9" max="9" width="10.1640625" style="1" customWidth="1"/>
    <col min="10" max="10" width="13.5" style="1" customWidth="1"/>
    <col min="11" max="11" width="13.6640625" style="1" customWidth="1"/>
    <col min="12" max="12" width="15.5" style="1" bestFit="1" customWidth="1"/>
    <col min="13" max="13" width="13.6640625" style="1" bestFit="1" customWidth="1"/>
    <col min="14" max="16384" width="10.83203125" style="1"/>
  </cols>
  <sheetData>
    <row r="1" spans="1:14" ht="26">
      <c r="A1" s="7" t="s">
        <v>14</v>
      </c>
      <c r="B1" s="7"/>
      <c r="E1" s="4"/>
      <c r="F1" s="4"/>
      <c r="G1" s="4"/>
    </row>
    <row r="3" spans="1:14">
      <c r="A3" s="5" t="s">
        <v>0</v>
      </c>
      <c r="B3" s="8" t="s">
        <v>38</v>
      </c>
      <c r="D3" s="3"/>
      <c r="E3" s="3"/>
      <c r="F3" s="3"/>
      <c r="G3" s="3"/>
      <c r="H3" s="3"/>
      <c r="I3" s="3"/>
      <c r="J3" s="3"/>
    </row>
    <row r="4" spans="1:14">
      <c r="A4" s="5" t="s">
        <v>1</v>
      </c>
      <c r="B4" s="13" t="s">
        <v>2</v>
      </c>
      <c r="D4" s="3"/>
      <c r="E4" s="3"/>
      <c r="F4" s="3"/>
      <c r="G4" s="3"/>
      <c r="H4" s="3"/>
      <c r="I4" s="3"/>
      <c r="J4" s="3"/>
    </row>
    <row r="5" spans="1:14" ht="71" customHeight="1">
      <c r="A5" s="6" t="s">
        <v>83</v>
      </c>
      <c r="B5" s="69">
        <f>_xlfn.XLOOKUP(B3, Tabelle9[Kurs], Tabelle9[Kursdauer in Stunden, gemäss SLRG Schweiz])</f>
        <v>7.25</v>
      </c>
      <c r="D5" s="3"/>
      <c r="E5" s="3"/>
      <c r="F5" s="3"/>
      <c r="G5" s="3"/>
      <c r="H5" s="3"/>
      <c r="I5" s="3"/>
      <c r="J5" s="3"/>
    </row>
    <row r="6" spans="1:14" s="46" customFormat="1" ht="42.5" customHeight="1">
      <c r="A6" s="45"/>
      <c r="B6" s="47"/>
      <c r="C6" s="48"/>
      <c r="D6" s="50" t="s">
        <v>84</v>
      </c>
      <c r="E6" s="47" t="s">
        <v>6</v>
      </c>
      <c r="F6" s="47" t="s">
        <v>85</v>
      </c>
      <c r="G6" s="47" t="s">
        <v>13</v>
      </c>
      <c r="H6" s="47" t="s">
        <v>8</v>
      </c>
      <c r="I6" s="47" t="s">
        <v>7</v>
      </c>
      <c r="J6" s="49" t="s">
        <v>12</v>
      </c>
      <c r="K6" s="61"/>
      <c r="L6" s="62"/>
      <c r="M6" s="62"/>
      <c r="N6" s="63"/>
    </row>
    <row r="7" spans="1:14" ht="30.5" customHeight="1">
      <c r="A7" s="6" t="s">
        <v>5</v>
      </c>
      <c r="B7" s="51" t="s">
        <v>62</v>
      </c>
      <c r="C7" s="51" t="s">
        <v>63</v>
      </c>
      <c r="D7" s="55"/>
      <c r="E7" s="65">
        <f>20*B5</f>
        <v>145</v>
      </c>
      <c r="F7" s="65">
        <f>_xlfn.XLOOKUP(B3,Tabelle9[Kurs],Tabelle9[Pauschale])</f>
        <v>50</v>
      </c>
      <c r="G7" s="65"/>
      <c r="H7" s="68"/>
      <c r="I7" s="52"/>
      <c r="J7" s="54">
        <f>SUM(E7+F7)</f>
        <v>195</v>
      </c>
      <c r="K7" s="64"/>
      <c r="L7" s="65"/>
      <c r="M7" s="66"/>
      <c r="N7" s="67"/>
    </row>
    <row r="8" spans="1:14">
      <c r="A8" s="5" t="s">
        <v>4</v>
      </c>
      <c r="B8" s="51" t="s">
        <v>64</v>
      </c>
      <c r="C8" s="51" t="s">
        <v>65</v>
      </c>
      <c r="D8" s="55"/>
      <c r="E8" s="65">
        <f>20*B5</f>
        <v>145</v>
      </c>
      <c r="F8" s="65">
        <f>_xlfn.XLOOKUP(B3,Tabelle9[Kurs],Tabelle9[Pauschale])</f>
        <v>50</v>
      </c>
      <c r="G8" s="65"/>
      <c r="H8" s="68"/>
      <c r="I8" s="52"/>
      <c r="J8" s="54">
        <f t="shared" ref="J8:J9" si="0">SUM(E8+F8)</f>
        <v>195</v>
      </c>
      <c r="K8" s="64"/>
      <c r="L8" s="65"/>
      <c r="M8" s="66"/>
      <c r="N8" s="67"/>
    </row>
    <row r="9" spans="1:14">
      <c r="A9" s="5"/>
      <c r="B9" s="51" t="s">
        <v>66</v>
      </c>
      <c r="C9" s="51" t="s">
        <v>67</v>
      </c>
      <c r="D9" s="55"/>
      <c r="E9" s="65">
        <f>20*B5</f>
        <v>145</v>
      </c>
      <c r="F9" s="65">
        <f>_xlfn.XLOOKUP(B3,Tabelle9[Kurs],Tabelle9[Pauschale])</f>
        <v>50</v>
      </c>
      <c r="G9" s="65"/>
      <c r="H9" s="68"/>
      <c r="I9" s="52"/>
      <c r="J9" s="54">
        <f t="shared" si="0"/>
        <v>195</v>
      </c>
      <c r="K9" s="64"/>
      <c r="L9" s="65"/>
      <c r="M9" s="66"/>
      <c r="N9" s="67"/>
    </row>
    <row r="10" spans="1:14">
      <c r="A10" s="5" t="s">
        <v>9</v>
      </c>
      <c r="B10" s="51" t="s">
        <v>68</v>
      </c>
      <c r="C10" s="51" t="s">
        <v>69</v>
      </c>
      <c r="D10" s="55"/>
      <c r="E10" s="65">
        <f>15*B5</f>
        <v>108.75</v>
      </c>
      <c r="F10" s="53"/>
      <c r="G10" s="65"/>
      <c r="H10" s="68"/>
      <c r="I10" s="52"/>
      <c r="J10" s="54">
        <f>SUM(E10+F10)</f>
        <v>108.75</v>
      </c>
      <c r="K10" s="64"/>
      <c r="L10" s="65"/>
      <c r="M10" s="66"/>
      <c r="N10" s="67"/>
    </row>
    <row r="11" spans="1:14">
      <c r="A11" s="5"/>
      <c r="B11" s="51" t="s">
        <v>70</v>
      </c>
      <c r="C11" s="51" t="s">
        <v>71</v>
      </c>
      <c r="D11" s="55"/>
      <c r="E11" s="65">
        <f>15*B5</f>
        <v>108.75</v>
      </c>
      <c r="F11" s="53"/>
      <c r="G11" s="65"/>
      <c r="H11" s="68"/>
      <c r="I11" s="52"/>
      <c r="J11" s="54">
        <f>SUM(E11+F11)</f>
        <v>108.75</v>
      </c>
      <c r="K11" s="64"/>
      <c r="L11" s="65"/>
      <c r="M11" s="66"/>
      <c r="N11" s="67"/>
    </row>
    <row r="12" spans="1:14">
      <c r="A12" s="5" t="s">
        <v>3</v>
      </c>
      <c r="B12" s="51" t="s">
        <v>72</v>
      </c>
      <c r="C12" s="51" t="s">
        <v>73</v>
      </c>
      <c r="D12" s="55"/>
      <c r="E12" s="65">
        <v>30</v>
      </c>
      <c r="F12" s="65"/>
      <c r="G12" s="53"/>
      <c r="H12" s="51"/>
      <c r="I12" s="52">
        <f>0.75*H12</f>
        <v>0</v>
      </c>
      <c r="J12" s="54">
        <f>SUM(E12+I12)</f>
        <v>30</v>
      </c>
      <c r="K12" s="64"/>
      <c r="L12" s="65"/>
      <c r="M12" s="66"/>
      <c r="N12" s="67"/>
    </row>
    <row r="13" spans="1:14">
      <c r="A13" s="5"/>
      <c r="B13" s="3"/>
      <c r="D13" s="3"/>
      <c r="E13" s="3"/>
      <c r="F13" s="3"/>
      <c r="G13" s="3"/>
      <c r="H13" s="3"/>
      <c r="I13" s="3"/>
      <c r="J13" s="3"/>
    </row>
    <row r="14" spans="1:14" ht="16" thickBot="1">
      <c r="A14" s="5"/>
      <c r="B14" s="3"/>
      <c r="D14" s="3"/>
      <c r="E14" s="3"/>
      <c r="F14" s="3"/>
      <c r="G14" s="3"/>
      <c r="H14" s="3"/>
      <c r="I14" s="3"/>
      <c r="J14" s="3"/>
    </row>
    <row r="15" spans="1:14" ht="16" thickBot="1">
      <c r="A15" s="5" t="s">
        <v>11</v>
      </c>
      <c r="B15" s="8" t="s">
        <v>15</v>
      </c>
      <c r="D15" s="9"/>
      <c r="H15" s="3"/>
      <c r="J15" s="3"/>
    </row>
    <row r="16" spans="1:14" customFormat="1"/>
    <row r="17" spans="1:10" ht="16" thickBot="1">
      <c r="A17" s="5" t="s">
        <v>81</v>
      </c>
      <c r="B17" s="3" t="s">
        <v>74</v>
      </c>
      <c r="C17" s="3" t="s">
        <v>75</v>
      </c>
      <c r="D17" s="10" t="s">
        <v>80</v>
      </c>
      <c r="E17" s="42" t="s">
        <v>51</v>
      </c>
      <c r="F17" s="60"/>
      <c r="G17" s="60"/>
      <c r="H17" s="3"/>
      <c r="J17" s="3"/>
    </row>
    <row r="18" spans="1:10">
      <c r="A18" s="1"/>
      <c r="B18" s="3" t="s">
        <v>52</v>
      </c>
      <c r="C18" s="3" t="s">
        <v>53</v>
      </c>
      <c r="D18" s="3"/>
      <c r="E18" s="3">
        <f>IF((OR(D18="Intern")),Teilnehmerbeiträge!F3,Teilnehmerbeiträge!G3)</f>
        <v>0</v>
      </c>
      <c r="F18" s="3"/>
      <c r="G18" s="3"/>
      <c r="H18" s="3"/>
      <c r="J18" s="3"/>
    </row>
    <row r="19" spans="1:10">
      <c r="A19" s="5"/>
      <c r="B19" s="3" t="s">
        <v>54</v>
      </c>
      <c r="C19" s="3" t="s">
        <v>58</v>
      </c>
      <c r="D19" s="3"/>
      <c r="E19" s="3">
        <f>IF((OR(D19="Intern")),Teilnehmerbeiträge!F3,Teilnehmerbeiträge!G3)</f>
        <v>0</v>
      </c>
      <c r="F19" s="3"/>
      <c r="G19" s="3"/>
      <c r="H19" s="3"/>
      <c r="J19" s="3"/>
    </row>
    <row r="20" spans="1:10">
      <c r="A20" s="5"/>
      <c r="B20" s="3" t="s">
        <v>55</v>
      </c>
      <c r="C20" s="3" t="s">
        <v>59</v>
      </c>
      <c r="D20" s="3"/>
      <c r="E20" s="3">
        <f>IF((OR(D20="Intern")),Teilnehmerbeiträge!F3,Teilnehmerbeiträge!G3)</f>
        <v>0</v>
      </c>
      <c r="F20" s="3"/>
      <c r="G20" s="3"/>
      <c r="H20" s="3"/>
      <c r="J20" s="3"/>
    </row>
    <row r="21" spans="1:10">
      <c r="A21" s="5"/>
      <c r="B21" s="3" t="s">
        <v>56</v>
      </c>
      <c r="C21" s="3" t="s">
        <v>60</v>
      </c>
      <c r="D21" s="3"/>
      <c r="E21" s="3">
        <f>IF((OR(D21="Intern")),Teilnehmerbeiträge!F3,Teilnehmerbeiträge!G3)</f>
        <v>0</v>
      </c>
      <c r="F21" s="3"/>
      <c r="G21" s="3"/>
      <c r="H21" s="3"/>
      <c r="J21" s="3"/>
    </row>
    <row r="22" spans="1:10">
      <c r="A22" s="5"/>
      <c r="B22" s="3" t="s">
        <v>57</v>
      </c>
      <c r="C22" s="3" t="s">
        <v>61</v>
      </c>
      <c r="D22" s="3"/>
      <c r="E22" s="3">
        <f>IF((OR(D22="Intern")),Teilnehmerbeiträge!F3,Teilnehmerbeiträge!G3)</f>
        <v>0</v>
      </c>
      <c r="F22" s="3"/>
      <c r="G22" s="3"/>
      <c r="H22" s="3"/>
      <c r="J22" s="3"/>
    </row>
    <row r="23" spans="1:10">
      <c r="A23" s="5"/>
      <c r="B23" s="3" t="s">
        <v>10</v>
      </c>
      <c r="C23" s="3" t="s">
        <v>10</v>
      </c>
      <c r="D23" s="3"/>
      <c r="E23" s="3">
        <f>IF((OR(D23="Intern")),Teilnehmerbeiträge!F3,Teilnehmerbeiträge!G3)</f>
        <v>0</v>
      </c>
      <c r="F23" s="3"/>
      <c r="G23" s="3"/>
      <c r="H23" s="3"/>
      <c r="J23" s="3"/>
    </row>
    <row r="24" spans="1:10">
      <c r="A24" s="5"/>
      <c r="E24" s="3"/>
      <c r="F24" s="3"/>
      <c r="G24" s="3"/>
      <c r="H24" s="3"/>
      <c r="J24" s="3"/>
    </row>
    <row r="25" spans="1:10">
      <c r="A25" s="5"/>
      <c r="B25" s="5" t="s">
        <v>48</v>
      </c>
      <c r="D25" s="3"/>
      <c r="E25" s="5">
        <f>SUM(E18:E23)</f>
        <v>0</v>
      </c>
      <c r="F25" s="5"/>
      <c r="G25" s="5"/>
      <c r="H25" s="3"/>
      <c r="J25" s="3"/>
    </row>
    <row r="26" spans="1:10">
      <c r="A26" s="5"/>
      <c r="D26" s="3"/>
      <c r="E26" s="3"/>
      <c r="F26" s="3"/>
      <c r="G26" s="3"/>
      <c r="H26" s="3"/>
      <c r="I26" s="3"/>
      <c r="J26" s="3"/>
    </row>
    <row r="27" spans="1:10">
      <c r="A27" s="5"/>
      <c r="B27" s="3"/>
      <c r="D27" s="3"/>
      <c r="E27" s="3"/>
      <c r="F27" s="3"/>
      <c r="G27" s="3"/>
      <c r="H27" s="3"/>
      <c r="I27" s="3"/>
      <c r="J27" s="3"/>
    </row>
    <row r="28" spans="1:10" ht="16" thickBot="1">
      <c r="A28" s="5"/>
      <c r="B28" s="3"/>
      <c r="D28" s="3"/>
      <c r="E28" s="3"/>
      <c r="F28" s="3"/>
      <c r="G28" s="3"/>
      <c r="H28" s="3"/>
      <c r="I28" s="3"/>
      <c r="J28" s="3"/>
    </row>
    <row r="29" spans="1:10">
      <c r="A29" s="70"/>
      <c r="B29" s="71"/>
      <c r="C29" s="15"/>
      <c r="D29" s="3"/>
      <c r="E29" s="3"/>
      <c r="F29" s="3"/>
      <c r="G29" s="3"/>
      <c r="H29" s="3"/>
      <c r="I29" s="3"/>
      <c r="J29" s="3"/>
    </row>
    <row r="30" spans="1:10" ht="14" customHeight="1">
      <c r="A30" s="72" t="s">
        <v>90</v>
      </c>
      <c r="B30" s="73"/>
      <c r="C30" s="17"/>
      <c r="D30" s="3"/>
      <c r="E30" s="3"/>
      <c r="F30" s="3"/>
      <c r="G30" s="3"/>
      <c r="H30" s="3"/>
      <c r="I30" s="3"/>
      <c r="J30" s="3"/>
    </row>
    <row r="31" spans="1:10" ht="14" customHeight="1">
      <c r="A31" s="72"/>
      <c r="B31" s="73"/>
      <c r="C31" s="17"/>
      <c r="D31" s="3"/>
      <c r="E31" s="3"/>
      <c r="F31" s="3"/>
      <c r="G31" s="3"/>
      <c r="H31" s="3"/>
      <c r="I31" s="3"/>
      <c r="J31" s="3"/>
    </row>
    <row r="32" spans="1:10" ht="15.5" customHeight="1">
      <c r="A32" s="80" t="s">
        <v>16</v>
      </c>
      <c r="B32" s="73" t="s">
        <v>88</v>
      </c>
      <c r="C32" s="17"/>
      <c r="D32" s="3"/>
      <c r="E32" s="3"/>
      <c r="F32" s="3"/>
      <c r="G32" s="3"/>
      <c r="H32" s="3"/>
      <c r="I32" s="3"/>
      <c r="J32" s="3"/>
    </row>
    <row r="33" spans="1:10">
      <c r="A33" s="80" t="s">
        <v>4</v>
      </c>
      <c r="B33" s="75" t="s">
        <v>89</v>
      </c>
      <c r="C33" s="17"/>
      <c r="D33" s="3"/>
      <c r="E33" s="3"/>
      <c r="F33" s="3"/>
      <c r="G33" s="3"/>
      <c r="H33" s="3"/>
      <c r="I33" s="3"/>
      <c r="J33" s="3"/>
    </row>
    <row r="34" spans="1:10">
      <c r="A34" s="80" t="s">
        <v>9</v>
      </c>
      <c r="B34" s="73" t="s">
        <v>87</v>
      </c>
      <c r="C34" s="17"/>
      <c r="D34" s="3"/>
      <c r="E34" s="3"/>
      <c r="F34" s="3"/>
      <c r="G34" s="3"/>
      <c r="H34" s="3"/>
      <c r="I34" s="3"/>
      <c r="J34" s="3"/>
    </row>
    <row r="35" spans="1:10">
      <c r="A35" s="80" t="s">
        <v>3</v>
      </c>
      <c r="B35" s="73" t="s">
        <v>86</v>
      </c>
      <c r="C35" s="17"/>
    </row>
    <row r="36" spans="1:10">
      <c r="A36" s="81"/>
      <c r="B36" s="73"/>
      <c r="C36" s="17"/>
    </row>
    <row r="37" spans="1:10" ht="15" customHeight="1">
      <c r="A37" s="84" t="s">
        <v>91</v>
      </c>
      <c r="B37" s="82" t="s">
        <v>92</v>
      </c>
      <c r="C37" s="83"/>
    </row>
    <row r="38" spans="1:10" ht="15" customHeight="1">
      <c r="A38" s="74"/>
      <c r="B38" s="60"/>
      <c r="C38" s="17"/>
    </row>
    <row r="39" spans="1:10">
      <c r="A39" s="76" t="s">
        <v>17</v>
      </c>
      <c r="B39" s="77"/>
      <c r="C39" s="17"/>
    </row>
    <row r="40" spans="1:10" ht="16" thickBot="1">
      <c r="A40" s="78"/>
      <c r="B40" s="79"/>
      <c r="C40" s="37"/>
    </row>
    <row r="43" spans="1:10">
      <c r="B43" s="2"/>
      <c r="D43" s="2"/>
    </row>
  </sheetData>
  <phoneticPr fontId="4" type="noConversion"/>
  <pageMargins left="0.7" right="0.7" top="0.78740157499999996" bottom="0.78740157499999996" header="0.3" footer="0.3"/>
  <pageSetup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FC0678F-2D94-4194-A4A4-6FED8C1603A9}">
          <x14:formula1>
            <xm:f>Teilnehmerbeiträge!$A$3:$A$12</xm:f>
          </x14:formula1>
          <xm:sqref>B3:C3</xm:sqref>
        </x14:dataValidation>
        <x14:dataValidation type="list" allowBlank="1" showInputMessage="1" showErrorMessage="1" xr:uid="{D58C28C5-6BA0-432A-979F-534F305966F3}">
          <x14:formula1>
            <xm:f>Teilnehmerbeiträge!$F$2:$G$2</xm:f>
          </x14:formula1>
          <xm:sqref>D18:D23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2471B-13AB-4FCE-A1F6-1E4920522709}">
  <dimension ref="A1:F184"/>
  <sheetViews>
    <sheetView zoomScale="85" zoomScaleNormal="85" zoomScaleSheetLayoutView="94" workbookViewId="0">
      <selection activeCell="I29" sqref="I29"/>
    </sheetView>
  </sheetViews>
  <sheetFormatPr baseColWidth="10" defaultColWidth="10.83203125" defaultRowHeight="15"/>
  <cols>
    <col min="1" max="1" width="13.83203125" customWidth="1"/>
    <col min="2" max="2" width="15.1640625" customWidth="1"/>
    <col min="3" max="3" width="16.83203125" customWidth="1"/>
    <col min="4" max="4" width="13.5" customWidth="1"/>
    <col min="5" max="5" width="17.33203125" customWidth="1"/>
  </cols>
  <sheetData>
    <row r="1" spans="1:6">
      <c r="A1" s="38"/>
      <c r="B1" s="14"/>
      <c r="C1" s="14"/>
      <c r="D1" s="14"/>
      <c r="E1" s="14"/>
      <c r="F1" s="15"/>
    </row>
    <row r="2" spans="1:6">
      <c r="A2" s="25"/>
      <c r="F2" s="17"/>
    </row>
    <row r="3" spans="1:6">
      <c r="A3" s="39" t="s">
        <v>18</v>
      </c>
      <c r="F3" s="17"/>
    </row>
    <row r="4" spans="1:6">
      <c r="A4" s="16" t="s">
        <v>19</v>
      </c>
      <c r="F4" s="17"/>
    </row>
    <row r="5" spans="1:6">
      <c r="A5" s="16" t="s">
        <v>20</v>
      </c>
      <c r="F5" s="17"/>
    </row>
    <row r="6" spans="1:6">
      <c r="A6" s="16" t="s">
        <v>21</v>
      </c>
      <c r="F6" s="17"/>
    </row>
    <row r="7" spans="1:6">
      <c r="A7" s="16"/>
      <c r="F7" s="17"/>
    </row>
    <row r="8" spans="1:6">
      <c r="A8" s="16"/>
      <c r="F8" s="17"/>
    </row>
    <row r="9" spans="1:6">
      <c r="A9" s="16" t="s">
        <v>22</v>
      </c>
      <c r="F9" s="17"/>
    </row>
    <row r="10" spans="1:6">
      <c r="A10" s="18"/>
      <c r="F10" s="17"/>
    </row>
    <row r="11" spans="1:6">
      <c r="A11" s="18"/>
      <c r="F11" s="17"/>
    </row>
    <row r="12" spans="1:6" ht="16">
      <c r="A12" s="19" t="s">
        <v>23</v>
      </c>
      <c r="F12" s="17"/>
    </row>
    <row r="13" spans="1:6" ht="16">
      <c r="A13" s="20" t="s">
        <v>24</v>
      </c>
      <c r="F13" s="17"/>
    </row>
    <row r="14" spans="1:6">
      <c r="A14" s="21" t="s">
        <v>25</v>
      </c>
      <c r="B14" s="22" t="s">
        <v>26</v>
      </c>
      <c r="C14" s="22"/>
      <c r="F14" s="17"/>
    </row>
    <row r="15" spans="1:6">
      <c r="A15" s="23" t="s">
        <v>27</v>
      </c>
      <c r="B15" s="24" t="s">
        <v>28</v>
      </c>
      <c r="C15" s="24"/>
      <c r="F15" s="17"/>
    </row>
    <row r="16" spans="1:6">
      <c r="A16" s="25"/>
      <c r="E16" s="26" t="s">
        <v>41</v>
      </c>
      <c r="F16" s="27" t="s">
        <v>33</v>
      </c>
    </row>
    <row r="17" spans="1:6">
      <c r="A17" s="25"/>
      <c r="F17" s="17"/>
    </row>
    <row r="18" spans="1:6">
      <c r="A18" s="25"/>
      <c r="F18" s="17"/>
    </row>
    <row r="19" spans="1:6" s="12" customFormat="1" ht="21" customHeight="1">
      <c r="A19" s="58" t="s">
        <v>44</v>
      </c>
      <c r="B19" s="59"/>
      <c r="C19" s="59"/>
      <c r="D19" s="59"/>
      <c r="F19" s="28"/>
    </row>
    <row r="20" spans="1:6" s="11" customFormat="1" ht="21" customHeight="1">
      <c r="A20" s="56" t="str">
        <f>'Abrechnung Kurse'!B3</f>
        <v>Jugendbrevet</v>
      </c>
      <c r="B20" s="57"/>
      <c r="C20" s="11" t="s">
        <v>31</v>
      </c>
      <c r="D20" s="11" t="str">
        <f>'Abrechnung Kurse'!B4</f>
        <v>xx.xx.xxxx</v>
      </c>
      <c r="E20" s="29"/>
      <c r="F20" s="30"/>
    </row>
    <row r="21" spans="1:6">
      <c r="A21" s="25"/>
      <c r="F21" s="17"/>
    </row>
    <row r="22" spans="1:6">
      <c r="A22" s="25"/>
      <c r="F22" s="17"/>
    </row>
    <row r="23" spans="1:6">
      <c r="A23" s="25" t="s">
        <v>42</v>
      </c>
      <c r="E23">
        <f>'Abrechnung Kurse'!E18</f>
        <v>0</v>
      </c>
      <c r="F23" s="17"/>
    </row>
    <row r="24" spans="1:6">
      <c r="A24" s="25"/>
      <c r="F24" s="17"/>
    </row>
    <row r="25" spans="1:6">
      <c r="A25" s="25" t="s">
        <v>32</v>
      </c>
      <c r="B25" t="str">
        <f>F16</f>
        <v>Datum</v>
      </c>
      <c r="C25" s="31" t="s">
        <v>43</v>
      </c>
      <c r="D25" s="40"/>
      <c r="E25" s="40"/>
      <c r="F25" s="17"/>
    </row>
    <row r="26" spans="1:6">
      <c r="A26" s="25"/>
      <c r="F26" s="17"/>
    </row>
    <row r="27" spans="1:6">
      <c r="A27" s="25"/>
      <c r="F27" s="17"/>
    </row>
    <row r="28" spans="1:6">
      <c r="A28" s="25"/>
      <c r="F28" s="17"/>
    </row>
    <row r="29" spans="1:6">
      <c r="A29" s="25"/>
      <c r="F29" s="17"/>
    </row>
    <row r="30" spans="1:6">
      <c r="A30" s="25"/>
      <c r="F30" s="17"/>
    </row>
    <row r="31" spans="1:6">
      <c r="A31" s="25"/>
      <c r="E31" s="32" t="s">
        <v>29</v>
      </c>
      <c r="F31" s="17"/>
    </row>
    <row r="32" spans="1:6">
      <c r="A32" s="33"/>
      <c r="F32" s="17"/>
    </row>
    <row r="33" spans="1:6">
      <c r="A33" s="25"/>
      <c r="E33" s="32" t="s">
        <v>34</v>
      </c>
      <c r="F33" s="17"/>
    </row>
    <row r="34" spans="1:6">
      <c r="A34" s="25"/>
      <c r="F34" s="17"/>
    </row>
    <row r="35" spans="1:6">
      <c r="A35" s="25"/>
      <c r="E35" s="34" t="str">
        <f>'Abrechnung Kurse'!B7</f>
        <v>Name Hauptkursleiter</v>
      </c>
      <c r="F35" s="17"/>
    </row>
    <row r="36" spans="1:6" ht="16" thickBot="1">
      <c r="A36" s="35"/>
      <c r="B36" s="36"/>
      <c r="C36" s="36"/>
      <c r="D36" s="36"/>
      <c r="E36" s="36"/>
      <c r="F36" s="37"/>
    </row>
    <row r="37" spans="1:6" ht="16" thickBot="1"/>
    <row r="38" spans="1:6">
      <c r="A38" s="38"/>
      <c r="B38" s="14"/>
      <c r="C38" s="14"/>
      <c r="D38" s="14"/>
      <c r="E38" s="14"/>
      <c r="F38" s="15"/>
    </row>
    <row r="39" spans="1:6">
      <c r="A39" s="25"/>
      <c r="F39" s="17"/>
    </row>
    <row r="40" spans="1:6">
      <c r="A40" s="39" t="s">
        <v>18</v>
      </c>
      <c r="F40" s="17"/>
    </row>
    <row r="41" spans="1:6">
      <c r="A41" s="16" t="s">
        <v>19</v>
      </c>
      <c r="F41" s="17"/>
    </row>
    <row r="42" spans="1:6">
      <c r="A42" s="16" t="s">
        <v>20</v>
      </c>
      <c r="F42" s="17"/>
    </row>
    <row r="43" spans="1:6">
      <c r="A43" s="16" t="s">
        <v>21</v>
      </c>
      <c r="F43" s="17"/>
    </row>
    <row r="44" spans="1:6">
      <c r="A44" s="16"/>
      <c r="F44" s="17"/>
    </row>
    <row r="45" spans="1:6">
      <c r="A45" s="16"/>
      <c r="F45" s="17"/>
    </row>
    <row r="46" spans="1:6">
      <c r="A46" s="16" t="s">
        <v>22</v>
      </c>
      <c r="F46" s="17"/>
    </row>
    <row r="47" spans="1:6">
      <c r="A47" s="18"/>
      <c r="F47" s="17"/>
    </row>
    <row r="48" spans="1:6">
      <c r="A48" s="18"/>
      <c r="F48" s="17"/>
    </row>
    <row r="49" spans="1:6" ht="16">
      <c r="A49" s="19" t="s">
        <v>23</v>
      </c>
      <c r="F49" s="17"/>
    </row>
    <row r="50" spans="1:6" ht="16">
      <c r="A50" s="20" t="s">
        <v>24</v>
      </c>
      <c r="F50" s="17"/>
    </row>
    <row r="51" spans="1:6">
      <c r="A51" s="21" t="s">
        <v>25</v>
      </c>
      <c r="B51" s="22" t="s">
        <v>26</v>
      </c>
      <c r="C51" s="22"/>
      <c r="F51" s="17"/>
    </row>
    <row r="52" spans="1:6">
      <c r="A52" s="23" t="s">
        <v>27</v>
      </c>
      <c r="B52" s="24" t="s">
        <v>28</v>
      </c>
      <c r="C52" s="24"/>
      <c r="F52" s="17"/>
    </row>
    <row r="53" spans="1:6">
      <c r="A53" s="25"/>
      <c r="E53" s="26" t="s">
        <v>41</v>
      </c>
      <c r="F53" s="27" t="s">
        <v>33</v>
      </c>
    </row>
    <row r="54" spans="1:6">
      <c r="A54" s="25"/>
      <c r="F54" s="17"/>
    </row>
    <row r="55" spans="1:6">
      <c r="A55" s="25"/>
      <c r="F55" s="17"/>
    </row>
    <row r="56" spans="1:6" ht="21">
      <c r="A56" s="58" t="s">
        <v>44</v>
      </c>
      <c r="B56" s="59"/>
      <c r="C56" s="59"/>
      <c r="D56" s="59"/>
      <c r="E56" s="12"/>
      <c r="F56" s="28"/>
    </row>
    <row r="57" spans="1:6" ht="19">
      <c r="A57" s="56">
        <f>'Abrechnung Kurse'!B40</f>
        <v>0</v>
      </c>
      <c r="B57" s="57"/>
      <c r="C57" s="11" t="s">
        <v>31</v>
      </c>
      <c r="D57" s="11" t="str">
        <f>'Abrechnung Kurse'!B4</f>
        <v>xx.xx.xxxx</v>
      </c>
      <c r="E57" s="29"/>
      <c r="F57" s="30"/>
    </row>
    <row r="58" spans="1:6">
      <c r="A58" s="25"/>
      <c r="F58" s="17"/>
    </row>
    <row r="59" spans="1:6">
      <c r="A59" s="25"/>
      <c r="F59" s="17"/>
    </row>
    <row r="60" spans="1:6">
      <c r="A60" s="25" t="s">
        <v>42</v>
      </c>
      <c r="E60">
        <f>'Abrechnung Kurse'!E19</f>
        <v>0</v>
      </c>
      <c r="F60" s="17"/>
    </row>
    <row r="61" spans="1:6">
      <c r="A61" s="25"/>
      <c r="F61" s="17"/>
    </row>
    <row r="62" spans="1:6">
      <c r="A62" s="25" t="s">
        <v>32</v>
      </c>
      <c r="B62" t="str">
        <f>F53</f>
        <v>Datum</v>
      </c>
      <c r="C62" s="31" t="s">
        <v>43</v>
      </c>
      <c r="D62" s="40"/>
      <c r="E62" s="40"/>
      <c r="F62" s="17"/>
    </row>
    <row r="63" spans="1:6">
      <c r="A63" s="25"/>
      <c r="F63" s="17"/>
    </row>
    <row r="64" spans="1:6">
      <c r="A64" s="25"/>
      <c r="F64" s="17"/>
    </row>
    <row r="65" spans="1:6">
      <c r="A65" s="25"/>
      <c r="F65" s="17"/>
    </row>
    <row r="66" spans="1:6">
      <c r="A66" s="25"/>
      <c r="F66" s="17"/>
    </row>
    <row r="67" spans="1:6">
      <c r="A67" s="25"/>
      <c r="F67" s="17"/>
    </row>
    <row r="68" spans="1:6">
      <c r="A68" s="25"/>
      <c r="E68" s="32" t="s">
        <v>29</v>
      </c>
      <c r="F68" s="17"/>
    </row>
    <row r="69" spans="1:6">
      <c r="A69" s="33"/>
      <c r="F69" s="17"/>
    </row>
    <row r="70" spans="1:6">
      <c r="A70" s="25"/>
      <c r="E70" s="32" t="s">
        <v>34</v>
      </c>
      <c r="F70" s="17"/>
    </row>
    <row r="71" spans="1:6">
      <c r="A71" s="25"/>
      <c r="F71" s="17"/>
    </row>
    <row r="72" spans="1:6">
      <c r="A72" s="25"/>
      <c r="E72" s="34">
        <f>'Abrechnung Kurse'!B45</f>
        <v>0</v>
      </c>
      <c r="F72" s="17"/>
    </row>
    <row r="73" spans="1:6" ht="16" thickBot="1">
      <c r="A73" s="35"/>
      <c r="B73" s="36"/>
      <c r="C73" s="36"/>
      <c r="D73" s="36"/>
      <c r="E73" s="36"/>
      <c r="F73" s="37"/>
    </row>
    <row r="74" spans="1:6" ht="16" thickBot="1"/>
    <row r="75" spans="1:6">
      <c r="A75" s="38"/>
      <c r="B75" s="14"/>
      <c r="C75" s="14"/>
      <c r="D75" s="14"/>
      <c r="E75" s="14"/>
      <c r="F75" s="15"/>
    </row>
    <row r="76" spans="1:6">
      <c r="A76" s="25"/>
      <c r="F76" s="17"/>
    </row>
    <row r="77" spans="1:6">
      <c r="A77" s="39" t="s">
        <v>18</v>
      </c>
      <c r="F77" s="17"/>
    </row>
    <row r="78" spans="1:6">
      <c r="A78" s="16" t="s">
        <v>19</v>
      </c>
      <c r="F78" s="17"/>
    </row>
    <row r="79" spans="1:6">
      <c r="A79" s="16" t="s">
        <v>20</v>
      </c>
      <c r="F79" s="17"/>
    </row>
    <row r="80" spans="1:6">
      <c r="A80" s="16" t="s">
        <v>21</v>
      </c>
      <c r="F80" s="17"/>
    </row>
    <row r="81" spans="1:6">
      <c r="A81" s="16"/>
      <c r="F81" s="17"/>
    </row>
    <row r="82" spans="1:6">
      <c r="A82" s="16"/>
      <c r="F82" s="17"/>
    </row>
    <row r="83" spans="1:6">
      <c r="A83" s="16" t="s">
        <v>22</v>
      </c>
      <c r="F83" s="17"/>
    </row>
    <row r="84" spans="1:6">
      <c r="A84" s="18"/>
      <c r="F84" s="17"/>
    </row>
    <row r="85" spans="1:6">
      <c r="A85" s="18"/>
      <c r="F85" s="17"/>
    </row>
    <row r="86" spans="1:6" ht="16">
      <c r="A86" s="19" t="s">
        <v>23</v>
      </c>
      <c r="F86" s="17"/>
    </row>
    <row r="87" spans="1:6" ht="16">
      <c r="A87" s="20" t="s">
        <v>24</v>
      </c>
      <c r="F87" s="17"/>
    </row>
    <row r="88" spans="1:6">
      <c r="A88" s="21" t="s">
        <v>25</v>
      </c>
      <c r="B88" s="22" t="s">
        <v>26</v>
      </c>
      <c r="C88" s="22"/>
      <c r="F88" s="17"/>
    </row>
    <row r="89" spans="1:6">
      <c r="A89" s="23" t="s">
        <v>27</v>
      </c>
      <c r="B89" s="24" t="s">
        <v>28</v>
      </c>
      <c r="C89" s="24"/>
      <c r="F89" s="17"/>
    </row>
    <row r="90" spans="1:6">
      <c r="A90" s="25"/>
      <c r="E90" s="26" t="s">
        <v>41</v>
      </c>
      <c r="F90" s="27" t="s">
        <v>33</v>
      </c>
    </row>
    <row r="91" spans="1:6">
      <c r="A91" s="25"/>
      <c r="F91" s="17"/>
    </row>
    <row r="92" spans="1:6">
      <c r="A92" s="25"/>
      <c r="F92" s="17"/>
    </row>
    <row r="93" spans="1:6" ht="21">
      <c r="A93" s="58" t="s">
        <v>44</v>
      </c>
      <c r="B93" s="59"/>
      <c r="C93" s="59"/>
      <c r="D93" s="59"/>
      <c r="E93" s="12"/>
      <c r="F93" s="28"/>
    </row>
    <row r="94" spans="1:6" ht="19">
      <c r="A94" s="56">
        <f>'Abrechnung Kurse'!B77</f>
        <v>0</v>
      </c>
      <c r="B94" s="57"/>
      <c r="C94" s="11" t="s">
        <v>31</v>
      </c>
      <c r="D94" s="11" t="str">
        <f>'Abrechnung Kurse'!B4</f>
        <v>xx.xx.xxxx</v>
      </c>
      <c r="E94" s="29"/>
      <c r="F94" s="30"/>
    </row>
    <row r="95" spans="1:6">
      <c r="A95" s="25"/>
      <c r="F95" s="17"/>
    </row>
    <row r="96" spans="1:6">
      <c r="A96" s="25"/>
      <c r="F96" s="17"/>
    </row>
    <row r="97" spans="1:6">
      <c r="A97" s="25" t="s">
        <v>42</v>
      </c>
      <c r="E97">
        <f>'Abrechnung Kurse'!E20</f>
        <v>0</v>
      </c>
      <c r="F97" s="17"/>
    </row>
    <row r="98" spans="1:6">
      <c r="A98" s="25"/>
      <c r="F98" s="17"/>
    </row>
    <row r="99" spans="1:6">
      <c r="A99" s="25" t="s">
        <v>32</v>
      </c>
      <c r="B99" t="str">
        <f>F90</f>
        <v>Datum</v>
      </c>
      <c r="C99" s="31" t="s">
        <v>43</v>
      </c>
      <c r="D99" s="40"/>
      <c r="E99" s="40"/>
      <c r="F99" s="17"/>
    </row>
    <row r="100" spans="1:6">
      <c r="A100" s="25"/>
      <c r="F100" s="17"/>
    </row>
    <row r="101" spans="1:6">
      <c r="A101" s="25"/>
      <c r="F101" s="17"/>
    </row>
    <row r="102" spans="1:6">
      <c r="A102" s="25"/>
      <c r="F102" s="17"/>
    </row>
    <row r="103" spans="1:6">
      <c r="A103" s="25"/>
      <c r="F103" s="17"/>
    </row>
    <row r="104" spans="1:6">
      <c r="A104" s="25"/>
      <c r="F104" s="17"/>
    </row>
    <row r="105" spans="1:6">
      <c r="A105" s="25"/>
      <c r="E105" s="32" t="s">
        <v>29</v>
      </c>
      <c r="F105" s="17"/>
    </row>
    <row r="106" spans="1:6">
      <c r="A106" s="33"/>
      <c r="F106" s="17"/>
    </row>
    <row r="107" spans="1:6">
      <c r="A107" s="25"/>
      <c r="E107" s="32" t="s">
        <v>34</v>
      </c>
      <c r="F107" s="17"/>
    </row>
    <row r="108" spans="1:6">
      <c r="A108" s="25"/>
      <c r="F108" s="17"/>
    </row>
    <row r="109" spans="1:6">
      <c r="A109" s="25"/>
      <c r="E109" s="34">
        <f>'Abrechnung Kurse'!B82</f>
        <v>0</v>
      </c>
      <c r="F109" s="17"/>
    </row>
    <row r="110" spans="1:6" ht="16" thickBot="1">
      <c r="A110" s="35"/>
      <c r="B110" s="36"/>
      <c r="C110" s="36"/>
      <c r="D110" s="36"/>
      <c r="E110" s="36"/>
      <c r="F110" s="37"/>
    </row>
    <row r="111" spans="1:6" ht="16" thickBot="1"/>
    <row r="112" spans="1:6">
      <c r="A112" s="38"/>
      <c r="B112" s="14"/>
      <c r="C112" s="14"/>
      <c r="D112" s="14"/>
      <c r="E112" s="14"/>
      <c r="F112" s="15"/>
    </row>
    <row r="113" spans="1:6">
      <c r="A113" s="25"/>
      <c r="F113" s="17"/>
    </row>
    <row r="114" spans="1:6">
      <c r="A114" s="39" t="s">
        <v>18</v>
      </c>
      <c r="F114" s="17"/>
    </row>
    <row r="115" spans="1:6">
      <c r="A115" s="16" t="s">
        <v>19</v>
      </c>
      <c r="F115" s="17"/>
    </row>
    <row r="116" spans="1:6">
      <c r="A116" s="16" t="s">
        <v>20</v>
      </c>
      <c r="F116" s="17"/>
    </row>
    <row r="117" spans="1:6">
      <c r="A117" s="16" t="s">
        <v>21</v>
      </c>
      <c r="F117" s="17"/>
    </row>
    <row r="118" spans="1:6">
      <c r="A118" s="16"/>
      <c r="F118" s="17"/>
    </row>
    <row r="119" spans="1:6">
      <c r="A119" s="16"/>
      <c r="F119" s="17"/>
    </row>
    <row r="120" spans="1:6">
      <c r="A120" s="16" t="s">
        <v>22</v>
      </c>
      <c r="F120" s="17"/>
    </row>
    <row r="121" spans="1:6">
      <c r="A121" s="18"/>
      <c r="F121" s="17"/>
    </row>
    <row r="122" spans="1:6">
      <c r="A122" s="18"/>
      <c r="F122" s="17"/>
    </row>
    <row r="123" spans="1:6" ht="16">
      <c r="A123" s="19" t="s">
        <v>23</v>
      </c>
      <c r="F123" s="17"/>
    </row>
    <row r="124" spans="1:6" ht="16">
      <c r="A124" s="20" t="s">
        <v>24</v>
      </c>
      <c r="F124" s="17"/>
    </row>
    <row r="125" spans="1:6">
      <c r="A125" s="21" t="s">
        <v>25</v>
      </c>
      <c r="B125" s="22" t="s">
        <v>26</v>
      </c>
      <c r="C125" s="22"/>
      <c r="F125" s="17"/>
    </row>
    <row r="126" spans="1:6">
      <c r="A126" s="23" t="s">
        <v>27</v>
      </c>
      <c r="B126" s="24" t="s">
        <v>28</v>
      </c>
      <c r="C126" s="24"/>
      <c r="F126" s="17"/>
    </row>
    <row r="127" spans="1:6">
      <c r="A127" s="25"/>
      <c r="E127" s="26" t="s">
        <v>41</v>
      </c>
      <c r="F127" s="27" t="s">
        <v>33</v>
      </c>
    </row>
    <row r="128" spans="1:6">
      <c r="A128" s="25"/>
      <c r="F128" s="17"/>
    </row>
    <row r="129" spans="1:6">
      <c r="A129" s="25"/>
      <c r="F129" s="17"/>
    </row>
    <row r="130" spans="1:6" ht="21">
      <c r="A130" s="58" t="s">
        <v>44</v>
      </c>
      <c r="B130" s="59"/>
      <c r="C130" s="59"/>
      <c r="D130" s="59"/>
      <c r="E130" s="12"/>
      <c r="F130" s="28"/>
    </row>
    <row r="131" spans="1:6" ht="19">
      <c r="A131" s="56">
        <f>'Abrechnung Kurse'!B114</f>
        <v>0</v>
      </c>
      <c r="B131" s="57"/>
      <c r="C131" s="11" t="s">
        <v>31</v>
      </c>
      <c r="D131" s="11" t="str">
        <f>'Abrechnung Kurse'!B4</f>
        <v>xx.xx.xxxx</v>
      </c>
      <c r="E131" s="29"/>
      <c r="F131" s="30"/>
    </row>
    <row r="132" spans="1:6">
      <c r="A132" s="25"/>
      <c r="F132" s="17"/>
    </row>
    <row r="133" spans="1:6">
      <c r="A133" s="25"/>
      <c r="F133" s="17"/>
    </row>
    <row r="134" spans="1:6">
      <c r="A134" s="25" t="s">
        <v>42</v>
      </c>
      <c r="E134">
        <f>'Abrechnung Kurse'!E21</f>
        <v>0</v>
      </c>
      <c r="F134" s="17"/>
    </row>
    <row r="135" spans="1:6">
      <c r="A135" s="25"/>
      <c r="F135" s="17"/>
    </row>
    <row r="136" spans="1:6">
      <c r="A136" s="25" t="s">
        <v>32</v>
      </c>
      <c r="B136" t="str">
        <f>F127</f>
        <v>Datum</v>
      </c>
      <c r="C136" s="31" t="s">
        <v>43</v>
      </c>
      <c r="D136" s="40"/>
      <c r="E136" s="40"/>
      <c r="F136" s="17"/>
    </row>
    <row r="137" spans="1:6">
      <c r="A137" s="25"/>
      <c r="F137" s="17"/>
    </row>
    <row r="138" spans="1:6">
      <c r="A138" s="25"/>
      <c r="F138" s="17"/>
    </row>
    <row r="139" spans="1:6">
      <c r="A139" s="25"/>
      <c r="F139" s="17"/>
    </row>
    <row r="140" spans="1:6">
      <c r="A140" s="25"/>
      <c r="F140" s="17"/>
    </row>
    <row r="141" spans="1:6">
      <c r="A141" s="25"/>
      <c r="F141" s="17"/>
    </row>
    <row r="142" spans="1:6">
      <c r="A142" s="25"/>
      <c r="E142" s="32" t="s">
        <v>29</v>
      </c>
      <c r="F142" s="17"/>
    </row>
    <row r="143" spans="1:6">
      <c r="A143" s="33"/>
      <c r="F143" s="17"/>
    </row>
    <row r="144" spans="1:6">
      <c r="A144" s="25"/>
      <c r="E144" s="32" t="s">
        <v>34</v>
      </c>
      <c r="F144" s="17"/>
    </row>
    <row r="145" spans="1:6">
      <c r="A145" s="25"/>
      <c r="F145" s="17"/>
    </row>
    <row r="146" spans="1:6">
      <c r="A146" s="25"/>
      <c r="E146" s="34">
        <f>'Abrechnung Kurse'!B119</f>
        <v>0</v>
      </c>
      <c r="F146" s="17"/>
    </row>
    <row r="147" spans="1:6" ht="16" thickBot="1">
      <c r="A147" s="35"/>
      <c r="B147" s="36"/>
      <c r="C147" s="36"/>
      <c r="D147" s="36"/>
      <c r="E147" s="36"/>
      <c r="F147" s="37"/>
    </row>
    <row r="148" spans="1:6" ht="16" thickBot="1"/>
    <row r="149" spans="1:6">
      <c r="A149" s="38"/>
      <c r="B149" s="14"/>
      <c r="C149" s="14"/>
      <c r="D149" s="14"/>
      <c r="E149" s="14"/>
      <c r="F149" s="15"/>
    </row>
    <row r="150" spans="1:6">
      <c r="A150" s="25"/>
      <c r="F150" s="17"/>
    </row>
    <row r="151" spans="1:6">
      <c r="A151" s="39" t="s">
        <v>18</v>
      </c>
      <c r="F151" s="17"/>
    </row>
    <row r="152" spans="1:6">
      <c r="A152" s="16" t="s">
        <v>19</v>
      </c>
      <c r="F152" s="17"/>
    </row>
    <row r="153" spans="1:6">
      <c r="A153" s="16" t="s">
        <v>20</v>
      </c>
      <c r="F153" s="17"/>
    </row>
    <row r="154" spans="1:6">
      <c r="A154" s="16" t="s">
        <v>21</v>
      </c>
      <c r="F154" s="17"/>
    </row>
    <row r="155" spans="1:6">
      <c r="A155" s="16"/>
      <c r="F155" s="17"/>
    </row>
    <row r="156" spans="1:6">
      <c r="A156" s="16"/>
      <c r="F156" s="17"/>
    </row>
    <row r="157" spans="1:6">
      <c r="A157" s="16" t="s">
        <v>22</v>
      </c>
      <c r="F157" s="17"/>
    </row>
    <row r="158" spans="1:6">
      <c r="A158" s="18"/>
      <c r="F158" s="17"/>
    </row>
    <row r="159" spans="1:6">
      <c r="A159" s="18"/>
      <c r="F159" s="17"/>
    </row>
    <row r="160" spans="1:6" ht="16">
      <c r="A160" s="19" t="s">
        <v>23</v>
      </c>
      <c r="F160" s="17"/>
    </row>
    <row r="161" spans="1:6" ht="16">
      <c r="A161" s="20" t="s">
        <v>24</v>
      </c>
      <c r="F161" s="17"/>
    </row>
    <row r="162" spans="1:6">
      <c r="A162" s="21" t="s">
        <v>25</v>
      </c>
      <c r="B162" s="22" t="s">
        <v>26</v>
      </c>
      <c r="C162" s="22"/>
      <c r="F162" s="17"/>
    </row>
    <row r="163" spans="1:6">
      <c r="A163" s="23" t="s">
        <v>27</v>
      </c>
      <c r="B163" s="24" t="s">
        <v>28</v>
      </c>
      <c r="C163" s="24"/>
      <c r="F163" s="17"/>
    </row>
    <row r="164" spans="1:6">
      <c r="A164" s="25"/>
      <c r="E164" s="26" t="s">
        <v>41</v>
      </c>
      <c r="F164" s="27" t="s">
        <v>33</v>
      </c>
    </row>
    <row r="165" spans="1:6">
      <c r="A165" s="25"/>
      <c r="F165" s="17"/>
    </row>
    <row r="166" spans="1:6">
      <c r="A166" s="25"/>
      <c r="F166" s="17"/>
    </row>
    <row r="167" spans="1:6" ht="21">
      <c r="A167" s="58" t="s">
        <v>44</v>
      </c>
      <c r="B167" s="59"/>
      <c r="C167" s="59"/>
      <c r="D167" s="59"/>
      <c r="E167" s="12"/>
      <c r="F167" s="28"/>
    </row>
    <row r="168" spans="1:6" ht="19">
      <c r="A168" s="56">
        <f>'Abrechnung Kurse'!B151</f>
        <v>0</v>
      </c>
      <c r="B168" s="57"/>
      <c r="C168" s="11" t="s">
        <v>31</v>
      </c>
      <c r="D168" s="11" t="str">
        <f>'Abrechnung Kurse'!B4</f>
        <v>xx.xx.xxxx</v>
      </c>
      <c r="E168" s="29"/>
      <c r="F168" s="30"/>
    </row>
    <row r="169" spans="1:6">
      <c r="A169" s="25"/>
      <c r="F169" s="17"/>
    </row>
    <row r="170" spans="1:6">
      <c r="A170" s="25"/>
      <c r="F170" s="17"/>
    </row>
    <row r="171" spans="1:6">
      <c r="A171" s="25" t="s">
        <v>42</v>
      </c>
      <c r="E171">
        <f>'Abrechnung Kurse'!E22</f>
        <v>0</v>
      </c>
      <c r="F171" s="17"/>
    </row>
    <row r="172" spans="1:6">
      <c r="A172" s="25"/>
      <c r="F172" s="17"/>
    </row>
    <row r="173" spans="1:6">
      <c r="A173" s="25" t="s">
        <v>32</v>
      </c>
      <c r="B173" t="str">
        <f>F164</f>
        <v>Datum</v>
      </c>
      <c r="C173" s="31" t="s">
        <v>43</v>
      </c>
      <c r="D173" s="40"/>
      <c r="E173" s="40"/>
      <c r="F173" s="17"/>
    </row>
    <row r="174" spans="1:6">
      <c r="A174" s="25"/>
      <c r="F174" s="17"/>
    </row>
    <row r="175" spans="1:6">
      <c r="A175" s="25"/>
      <c r="F175" s="17"/>
    </row>
    <row r="176" spans="1:6">
      <c r="A176" s="25"/>
      <c r="F176" s="17"/>
    </row>
    <row r="177" spans="1:6">
      <c r="A177" s="25"/>
      <c r="F177" s="17"/>
    </row>
    <row r="178" spans="1:6">
      <c r="A178" s="25"/>
      <c r="F178" s="17"/>
    </row>
    <row r="179" spans="1:6">
      <c r="A179" s="25"/>
      <c r="E179" s="32" t="s">
        <v>29</v>
      </c>
      <c r="F179" s="17"/>
    </row>
    <row r="180" spans="1:6">
      <c r="A180" s="33"/>
      <c r="F180" s="17"/>
    </row>
    <row r="181" spans="1:6">
      <c r="A181" s="25"/>
      <c r="E181" s="32" t="s">
        <v>34</v>
      </c>
      <c r="F181" s="17"/>
    </row>
    <row r="182" spans="1:6">
      <c r="A182" s="25"/>
      <c r="F182" s="17"/>
    </row>
    <row r="183" spans="1:6">
      <c r="A183" s="25"/>
      <c r="E183" s="34">
        <f>'Abrechnung Kurse'!B156</f>
        <v>0</v>
      </c>
      <c r="F183" s="17"/>
    </row>
    <row r="184" spans="1:6" ht="16" thickBot="1">
      <c r="A184" s="35"/>
      <c r="B184" s="36"/>
      <c r="C184" s="36"/>
      <c r="D184" s="36"/>
      <c r="E184" s="36"/>
      <c r="F184" s="37"/>
    </row>
  </sheetData>
  <mergeCells count="10">
    <mergeCell ref="A19:D19"/>
    <mergeCell ref="A20:B20"/>
    <mergeCell ref="A56:D56"/>
    <mergeCell ref="A57:B57"/>
    <mergeCell ref="A93:D93"/>
    <mergeCell ref="A94:B94"/>
    <mergeCell ref="A130:D130"/>
    <mergeCell ref="A131:B131"/>
    <mergeCell ref="A167:D167"/>
    <mergeCell ref="A168:B168"/>
  </mergeCells>
  <pageMargins left="0.7" right="0.7" top="0.78740157499999996" bottom="0.78740157499999996" header="0.3" footer="0.3"/>
  <pageSetup orientation="portrait" r:id="rId1"/>
  <rowBreaks count="4" manualBreakCount="4">
    <brk id="36" max="16383" man="1"/>
    <brk id="73" max="16383" man="1"/>
    <brk id="110" max="16383" man="1"/>
    <brk id="14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3D58F2-78BB-954C-A595-D7FD22218DC5}">
          <x14:formula1>
            <xm:f>'Abrechnung Kurse'!$B$18:$B$23</xm:f>
          </x14:formula1>
          <xm:sqref>D25 D173 D136 D99 D62</xm:sqref>
        </x14:dataValidation>
        <x14:dataValidation type="list" allowBlank="1" showInputMessage="1" showErrorMessage="1" xr:uid="{9EA96858-2F4A-464D-A534-536FA5406F02}">
          <x14:formula1>
            <xm:f>'Abrechnung Kurse'!$C$18:$C$23</xm:f>
          </x14:formula1>
          <xm:sqref>E25 E173 E136 E99 E62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456C2-83DC-4436-BB29-0FEAB91772F5}">
  <dimension ref="A1:G14"/>
  <sheetViews>
    <sheetView workbookViewId="0">
      <selection activeCell="AJ11" sqref="AJ11"/>
    </sheetView>
  </sheetViews>
  <sheetFormatPr baseColWidth="10" defaultColWidth="10.83203125" defaultRowHeight="15"/>
  <cols>
    <col min="1" max="1" width="20" customWidth="1"/>
    <col min="2" max="2" width="36" customWidth="1"/>
    <col min="3" max="3" width="36.83203125" customWidth="1"/>
  </cols>
  <sheetData>
    <row r="1" spans="1:7">
      <c r="A1" s="2"/>
      <c r="B1" s="1"/>
      <c r="C1" s="1"/>
      <c r="D1" s="1"/>
    </row>
    <row r="2" spans="1:7">
      <c r="A2" s="2" t="s">
        <v>0</v>
      </c>
      <c r="B2" s="2" t="s">
        <v>45</v>
      </c>
      <c r="C2" s="2" t="s">
        <v>46</v>
      </c>
      <c r="D2" s="1"/>
      <c r="F2" t="s">
        <v>49</v>
      </c>
      <c r="G2" t="s">
        <v>50</v>
      </c>
    </row>
    <row r="3" spans="1:7">
      <c r="A3" s="2" t="s">
        <v>38</v>
      </c>
      <c r="B3" s="1">
        <v>130</v>
      </c>
      <c r="C3" s="1"/>
      <c r="D3" s="1"/>
      <c r="F3" cm="1">
        <f t="array" ref="F3:G3">_xlfn.XLOOKUP('Abrechnung Kurse'!B3,Tabelle13[Kurs],Tabelle13[[Teilnehmerbeitrag (intern) in CHF]:[Teilnehmerbeitrag (extern) in CHF]])</f>
        <v>130</v>
      </c>
      <c r="G3">
        <v>0</v>
      </c>
    </row>
    <row r="4" spans="1:7">
      <c r="A4" s="2" t="s">
        <v>77</v>
      </c>
      <c r="B4" s="1">
        <v>150</v>
      </c>
      <c r="C4" s="1">
        <v>200</v>
      </c>
      <c r="D4" s="1"/>
    </row>
    <row r="5" spans="1:7">
      <c r="A5" s="2" t="s">
        <v>79</v>
      </c>
      <c r="B5" s="1">
        <v>50</v>
      </c>
      <c r="C5" s="1">
        <v>90</v>
      </c>
      <c r="D5" s="1"/>
      <c r="F5" s="44" t="s">
        <v>82</v>
      </c>
    </row>
    <row r="6" spans="1:7">
      <c r="A6" s="2" t="s">
        <v>35</v>
      </c>
      <c r="B6" s="1">
        <v>100</v>
      </c>
      <c r="C6" s="1">
        <v>170</v>
      </c>
      <c r="D6" s="1"/>
    </row>
    <row r="7" spans="1:7">
      <c r="A7" s="2" t="s">
        <v>30</v>
      </c>
      <c r="B7" s="1">
        <v>100</v>
      </c>
      <c r="C7" s="1">
        <v>170</v>
      </c>
      <c r="D7" s="1"/>
    </row>
    <row r="8" spans="1:7">
      <c r="A8" s="2" t="s">
        <v>47</v>
      </c>
      <c r="B8" s="1">
        <v>50</v>
      </c>
      <c r="C8" s="1">
        <v>90</v>
      </c>
      <c r="D8" s="1"/>
    </row>
    <row r="9" spans="1:7">
      <c r="A9" s="2" t="s">
        <v>36</v>
      </c>
      <c r="B9" s="1">
        <v>130</v>
      </c>
      <c r="C9" s="1">
        <v>170</v>
      </c>
      <c r="D9" s="1"/>
    </row>
    <row r="10" spans="1:7">
      <c r="A10" s="2" t="s">
        <v>37</v>
      </c>
      <c r="B10" s="1">
        <v>50</v>
      </c>
      <c r="C10" s="1">
        <v>90</v>
      </c>
      <c r="D10" s="1"/>
    </row>
    <row r="11" spans="1:7">
      <c r="A11" s="2" t="s">
        <v>39</v>
      </c>
      <c r="B11" s="1">
        <v>140</v>
      </c>
      <c r="C11" s="1">
        <v>170</v>
      </c>
      <c r="D11" s="1"/>
    </row>
    <row r="12" spans="1:7">
      <c r="A12" s="2" t="s">
        <v>40</v>
      </c>
      <c r="B12" s="1">
        <v>50</v>
      </c>
      <c r="C12" s="1">
        <v>90</v>
      </c>
      <c r="D12" s="1"/>
    </row>
    <row r="13" spans="1:7">
      <c r="A13" s="2"/>
      <c r="B13" s="1"/>
      <c r="C13" s="1"/>
      <c r="D13" s="1"/>
    </row>
    <row r="14" spans="1:7">
      <c r="A14" s="2"/>
      <c r="B14" s="1"/>
      <c r="C14" s="1"/>
      <c r="D14" s="1"/>
    </row>
  </sheetData>
  <sheetProtection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BC98C-CFDD-4D40-9155-11AC3EBA7CFC}">
  <dimension ref="A3:D16"/>
  <sheetViews>
    <sheetView zoomScale="125" workbookViewId="0">
      <selection activeCell="E14" sqref="E14"/>
    </sheetView>
  </sheetViews>
  <sheetFormatPr baseColWidth="10" defaultRowHeight="15"/>
  <cols>
    <col min="1" max="1" width="21.33203125" customWidth="1"/>
    <col min="2" max="2" width="19" customWidth="1"/>
  </cols>
  <sheetData>
    <row r="3" spans="1:4" ht="32">
      <c r="A3" t="s">
        <v>0</v>
      </c>
      <c r="B3" s="41" t="s">
        <v>76</v>
      </c>
      <c r="C3" t="s">
        <v>93</v>
      </c>
    </row>
    <row r="4" spans="1:4">
      <c r="A4" t="s">
        <v>38</v>
      </c>
      <c r="B4">
        <v>7.25</v>
      </c>
      <c r="C4">
        <v>50</v>
      </c>
    </row>
    <row r="5" spans="1:4">
      <c r="A5" t="s">
        <v>77</v>
      </c>
      <c r="B5">
        <v>4</v>
      </c>
      <c r="C5">
        <v>50</v>
      </c>
      <c r="D5" s="43"/>
    </row>
    <row r="6" spans="1:4">
      <c r="A6" t="s">
        <v>79</v>
      </c>
      <c r="B6">
        <v>3</v>
      </c>
      <c r="C6">
        <v>50</v>
      </c>
    </row>
    <row r="7" spans="1:4">
      <c r="A7" t="s">
        <v>35</v>
      </c>
      <c r="B7">
        <v>7</v>
      </c>
      <c r="C7">
        <v>50</v>
      </c>
    </row>
    <row r="8" spans="1:4">
      <c r="A8" t="s">
        <v>30</v>
      </c>
      <c r="B8">
        <v>7.25</v>
      </c>
      <c r="C8">
        <v>50</v>
      </c>
    </row>
    <row r="9" spans="1:4">
      <c r="A9" t="s">
        <v>47</v>
      </c>
      <c r="B9">
        <v>2.25</v>
      </c>
      <c r="C9">
        <v>50</v>
      </c>
    </row>
    <row r="10" spans="1:4">
      <c r="A10" t="s">
        <v>36</v>
      </c>
      <c r="B10">
        <v>8</v>
      </c>
      <c r="C10">
        <v>75</v>
      </c>
    </row>
    <row r="11" spans="1:4">
      <c r="A11" t="s">
        <v>37</v>
      </c>
      <c r="B11">
        <v>2.5</v>
      </c>
      <c r="C11">
        <v>75</v>
      </c>
    </row>
    <row r="12" spans="1:4">
      <c r="A12" t="s">
        <v>39</v>
      </c>
      <c r="B12">
        <v>8</v>
      </c>
      <c r="C12">
        <v>75</v>
      </c>
    </row>
    <row r="13" spans="1:4">
      <c r="A13" t="s">
        <v>40</v>
      </c>
      <c r="B13">
        <v>3</v>
      </c>
      <c r="C13">
        <v>75</v>
      </c>
    </row>
    <row r="16" spans="1:4">
      <c r="A16" t="s">
        <v>78</v>
      </c>
    </row>
  </sheetData>
  <sheetProtection sheet="1" objects="1" scenarios="1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Abrechnung Kurse</vt:lpstr>
      <vt:lpstr>Quittung TN</vt:lpstr>
      <vt:lpstr>Teilnehmerbeiträge</vt:lpstr>
      <vt:lpstr>Kursdauer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Knobel</dc:creator>
  <cp:lastModifiedBy>Alina Knobel</cp:lastModifiedBy>
  <cp:lastPrinted>2022-06-14T18:30:01Z</cp:lastPrinted>
  <dcterms:created xsi:type="dcterms:W3CDTF">2022-03-01T07:24:24Z</dcterms:created>
  <dcterms:modified xsi:type="dcterms:W3CDTF">2023-03-25T15:13:30Z</dcterms:modified>
</cp:coreProperties>
</file>